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780" windowHeight="17440" tabRatio="760"/>
  </bookViews>
  <sheets>
    <sheet name="FichaTec_Bolo de Natal" sheetId="12" r:id="rId1"/>
    <sheet name="FichaTec_Modelo em branco" sheetId="1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3" l="1"/>
  <c r="H8" i="13"/>
  <c r="H9" i="13"/>
  <c r="H10" i="13"/>
  <c r="H11" i="13"/>
  <c r="H12" i="13"/>
  <c r="H13" i="13"/>
  <c r="H14" i="13"/>
  <c r="H15" i="13"/>
  <c r="H16" i="13"/>
  <c r="H17" i="13"/>
  <c r="H18" i="13"/>
  <c r="H21" i="13"/>
  <c r="H22" i="13"/>
  <c r="H23" i="13"/>
  <c r="H24" i="13"/>
  <c r="H25" i="13"/>
  <c r="H26" i="13"/>
  <c r="H27" i="13"/>
  <c r="H28" i="13"/>
  <c r="H31" i="13"/>
  <c r="H32" i="13"/>
  <c r="H33" i="13"/>
  <c r="H34" i="13"/>
  <c r="H35" i="13"/>
  <c r="H37" i="13"/>
  <c r="H38" i="13"/>
  <c r="H39" i="13"/>
  <c r="H40" i="13"/>
  <c r="I41" i="13"/>
  <c r="I44" i="13"/>
  <c r="I39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21" i="13"/>
  <c r="I22" i="13"/>
  <c r="I23" i="13"/>
  <c r="I24" i="13"/>
  <c r="I25" i="13"/>
  <c r="I26" i="13"/>
  <c r="I27" i="13"/>
  <c r="I28" i="13"/>
  <c r="I31" i="13"/>
  <c r="I32" i="13"/>
  <c r="I33" i="13"/>
  <c r="I34" i="13"/>
  <c r="I35" i="13"/>
  <c r="I37" i="13"/>
  <c r="I38" i="13"/>
  <c r="H7" i="12"/>
  <c r="D8" i="12"/>
  <c r="H8" i="12"/>
  <c r="D9" i="12"/>
  <c r="H9" i="12"/>
  <c r="H10" i="12"/>
  <c r="H11" i="12"/>
  <c r="H12" i="12"/>
  <c r="H13" i="12"/>
  <c r="H14" i="12"/>
  <c r="H15" i="12"/>
  <c r="H16" i="12"/>
  <c r="H17" i="12"/>
  <c r="H18" i="12"/>
  <c r="H21" i="12"/>
  <c r="H22" i="12"/>
  <c r="H23" i="12"/>
  <c r="H24" i="12"/>
  <c r="H25" i="12"/>
  <c r="H26" i="12"/>
  <c r="H27" i="12"/>
  <c r="H28" i="12"/>
  <c r="F31" i="12"/>
  <c r="H31" i="12"/>
  <c r="H32" i="12"/>
  <c r="D33" i="12"/>
  <c r="H33" i="12"/>
  <c r="D34" i="12"/>
  <c r="G34" i="12"/>
  <c r="H34" i="12"/>
  <c r="H35" i="12"/>
  <c r="H37" i="12"/>
  <c r="H38" i="12"/>
  <c r="H39" i="12"/>
  <c r="H40" i="12"/>
  <c r="I41" i="12"/>
  <c r="I44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21" i="12"/>
  <c r="I22" i="12"/>
  <c r="I23" i="12"/>
  <c r="I24" i="12"/>
  <c r="I25" i="12"/>
  <c r="I26" i="12"/>
  <c r="I27" i="12"/>
  <c r="I28" i="12"/>
  <c r="I31" i="12"/>
  <c r="I32" i="12"/>
  <c r="I33" i="12"/>
  <c r="I34" i="12"/>
  <c r="I35" i="12"/>
  <c r="I37" i="12"/>
  <c r="I38" i="12"/>
  <c r="I39" i="12"/>
</calcChain>
</file>

<file path=xl/sharedStrings.xml><?xml version="1.0" encoding="utf-8"?>
<sst xmlns="http://schemas.openxmlformats.org/spreadsheetml/2006/main" count="116" uniqueCount="62">
  <si>
    <t>Item</t>
  </si>
  <si>
    <t>Unidade</t>
  </si>
  <si>
    <t>Custo Unitario</t>
  </si>
  <si>
    <t>Ficha Técnica</t>
  </si>
  <si>
    <t>Massa</t>
  </si>
  <si>
    <t>gr</t>
  </si>
  <si>
    <t>un</t>
  </si>
  <si>
    <t>Custo Total</t>
  </si>
  <si>
    <t>ml</t>
  </si>
  <si>
    <t>15 ml de sumo de limão</t>
  </si>
  <si>
    <t>210 ml de óleo vegetal (soja, milho, canola)</t>
  </si>
  <si>
    <t>4 ovos grandes (200 gr), separados em gemas e claras</t>
  </si>
  <si>
    <t>2 gr de corante hidrossolúvel vermelho Gran Chef</t>
  </si>
  <si>
    <t>20 gr de cacau em pó natural</t>
  </si>
  <si>
    <t>1 colher (sopa) de extrato de baunilha natural - 20 ml</t>
  </si>
  <si>
    <t>20 gotas de óleo essencial de laranja pêra da Gran Chef (ou raspas de 1 laranja Bahia)</t>
  </si>
  <si>
    <t>250 gr de chantilly (pode ser creme de leite fresco batido ou creme vegetal)</t>
  </si>
  <si>
    <t>Cobertura</t>
  </si>
  <si>
    <t>Embalagem</t>
  </si>
  <si>
    <t>750 gr de chocolate branco em callets ou raspas Sicao</t>
  </si>
  <si>
    <t>Caixa para bolo 28x28x10 cm No. 7 - Loja Bondinho</t>
  </si>
  <si>
    <t>uni</t>
  </si>
  <si>
    <t>Base quadrada Stalden 28 cm</t>
  </si>
  <si>
    <t>Fita de Cetim Marrom 10 metros</t>
  </si>
  <si>
    <t>cm</t>
  </si>
  <si>
    <t>Preço Sugerido de venda - por unidade</t>
  </si>
  <si>
    <t>200 ml de Espumante Salton Reserva Ouro Brut</t>
  </si>
  <si>
    <t>Custos variáveis (energia, agua, papel manteiga etc)</t>
  </si>
  <si>
    <t>Mão de Obra</t>
  </si>
  <si>
    <t>Custo Total dos Insumos</t>
  </si>
  <si>
    <t>Custo Total - rendimento para 3 bolos</t>
  </si>
  <si>
    <t>Custo Total Unitário</t>
  </si>
  <si>
    <t>Fita Dourada - 50 metros</t>
  </si>
  <si>
    <t>Ramos de alecrim - maço</t>
  </si>
  <si>
    <t>50 gr de chocolate Ruby (para a placa)</t>
  </si>
  <si>
    <t>Cerejas em calda</t>
  </si>
  <si>
    <t>Laranjas cristalizadas</t>
  </si>
  <si>
    <t>Castanha do pará</t>
  </si>
  <si>
    <t>115 gr de manteiga sem sal, em ponto de pomada - Aviação</t>
  </si>
  <si>
    <t>400 gr de açúcar cristal (pode ser o refinado também) Colombo</t>
  </si>
  <si>
    <t>Carrefour</t>
  </si>
  <si>
    <t>1 colher (chá) de vinagre de vinho branco Castelo</t>
  </si>
  <si>
    <t>---</t>
  </si>
  <si>
    <t>Loja Santo Antonio</t>
  </si>
  <si>
    <t>Giga Atacado</t>
  </si>
  <si>
    <t>240 ml de leite Italac</t>
  </si>
  <si>
    <t>345 gr de farinha de trigo - Anaconda Premium</t>
  </si>
  <si>
    <t>1 colher (chá) de bicarbonato de sódio Kitano</t>
  </si>
  <si>
    <t>Loja Bondinho</t>
  </si>
  <si>
    <t>Site Divvino</t>
  </si>
  <si>
    <t>Mercado Livre</t>
  </si>
  <si>
    <t>Fabricação própria</t>
  </si>
  <si>
    <t>Zona Cerealista</t>
  </si>
  <si>
    <t>Armarinho São Jose</t>
  </si>
  <si>
    <t>Lucro por unidade</t>
  </si>
  <si>
    <t>Receita - para 3 bolos</t>
  </si>
  <si>
    <t>Unitário</t>
  </si>
  <si>
    <r>
      <t xml:space="preserve">Produto: </t>
    </r>
    <r>
      <rPr>
        <b/>
        <sz val="16"/>
        <color theme="1"/>
        <rFont val="Calibri"/>
        <scheme val="minor"/>
      </rPr>
      <t>Bolo de Natal</t>
    </r>
  </si>
  <si>
    <r>
      <t xml:space="preserve">Produto: </t>
    </r>
    <r>
      <rPr>
        <b/>
        <sz val="16"/>
        <color theme="1"/>
        <rFont val="Calibri"/>
        <scheme val="minor"/>
      </rPr>
      <t>(Modelo)</t>
    </r>
  </si>
  <si>
    <t>Danielle Trolezi</t>
  </si>
  <si>
    <t>Confeitaria Bake me</t>
  </si>
  <si>
    <t>Instagram: @bakeme_br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</si>
</sst>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* #,##0.00_);_(&quot;R$&quot;* \(#,##0.00\);_(&quot;R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charset val="128"/>
      <scheme val="minor"/>
    </font>
    <font>
      <b/>
      <sz val="10"/>
      <color theme="1"/>
      <name val="Calibri"/>
      <scheme val="minor"/>
    </font>
    <font>
      <b/>
      <sz val="16"/>
      <name val="Calibri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4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5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/>
    <xf numFmtId="164" fontId="5" fillId="2" borderId="6" xfId="0" applyNumberFormat="1" applyFont="1" applyFill="1" applyBorder="1"/>
    <xf numFmtId="0" fontId="5" fillId="0" borderId="7" xfId="0" applyFont="1" applyFill="1" applyBorder="1"/>
    <xf numFmtId="0" fontId="5" fillId="0" borderId="8" xfId="0" applyFont="1" applyFill="1" applyBorder="1" applyAlignment="1">
      <alignment horizontal="center"/>
    </xf>
    <xf numFmtId="164" fontId="5" fillId="0" borderId="9" xfId="18" applyFont="1" applyFill="1" applyBorder="1"/>
    <xf numFmtId="164" fontId="5" fillId="0" borderId="9" xfId="0" applyNumberFormat="1" applyFont="1" applyFill="1" applyBorder="1"/>
    <xf numFmtId="0" fontId="5" fillId="0" borderId="0" xfId="0" applyFont="1"/>
    <xf numFmtId="164" fontId="5" fillId="0" borderId="10" xfId="1" applyFont="1" applyFill="1" applyBorder="1"/>
    <xf numFmtId="9" fontId="5" fillId="0" borderId="5" xfId="0" applyNumberFormat="1" applyFont="1" applyFill="1" applyBorder="1"/>
    <xf numFmtId="0" fontId="5" fillId="0" borderId="1" xfId="0" quotePrefix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0" fillId="0" borderId="12" xfId="0" applyBorder="1"/>
    <xf numFmtId="0" fontId="0" fillId="0" borderId="13" xfId="0" applyBorder="1"/>
    <xf numFmtId="0" fontId="9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/>
  </cellXfs>
  <cellStyles count="643">
    <cellStyle name="Currency" xfId="1" builtinId="4"/>
    <cellStyle name="Currency 2" xfId="19"/>
    <cellStyle name="Currency 3" xfId="18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B1:I49"/>
  <sheetViews>
    <sheetView tabSelected="1" topLeftCell="A24" zoomScale="125" zoomScaleNormal="125" zoomScalePageLayoutView="125" workbookViewId="0">
      <selection activeCell="B50" sqref="B50"/>
    </sheetView>
  </sheetViews>
  <sheetFormatPr baseColWidth="10" defaultRowHeight="15" x14ac:dyDescent="0"/>
  <cols>
    <col min="1" max="1" width="4.5" customWidth="1"/>
    <col min="2" max="2" width="45.6640625" bestFit="1" customWidth="1"/>
    <col min="3" max="3" width="13.83203125" style="2" customWidth="1"/>
    <col min="4" max="4" width="11.6640625" style="2" bestFit="1" customWidth="1"/>
    <col min="5" max="5" width="5" style="2" bestFit="1" customWidth="1"/>
    <col min="6" max="6" width="13.6640625" customWidth="1"/>
    <col min="7" max="7" width="7.1640625" customWidth="1"/>
    <col min="8" max="8" width="10.1640625" bestFit="1" customWidth="1"/>
    <col min="9" max="9" width="10" customWidth="1"/>
    <col min="13" max="13" width="129.5" bestFit="1" customWidth="1"/>
  </cols>
  <sheetData>
    <row r="1" spans="2:9" ht="21">
      <c r="B1" s="26" t="s">
        <v>3</v>
      </c>
      <c r="C1" s="26"/>
      <c r="D1" s="26"/>
      <c r="E1" s="26"/>
      <c r="F1" s="26"/>
      <c r="G1" s="26"/>
      <c r="H1" s="26"/>
    </row>
    <row r="2" spans="2:9" ht="21">
      <c r="B2" s="30" t="s">
        <v>57</v>
      </c>
      <c r="C2" s="30"/>
      <c r="D2" s="30"/>
      <c r="E2" s="30"/>
      <c r="F2" s="30"/>
      <c r="G2" s="30"/>
      <c r="H2" s="30"/>
    </row>
    <row r="3" spans="2:9" ht="10" customHeight="1" thickBot="1"/>
    <row r="4" spans="2:9" s="1" customFormat="1" ht="34" customHeight="1">
      <c r="B4" s="3"/>
      <c r="C4" s="4"/>
      <c r="D4" s="4"/>
      <c r="E4" s="4"/>
      <c r="F4" s="5"/>
      <c r="G4" s="27" t="s">
        <v>55</v>
      </c>
      <c r="H4" s="28"/>
      <c r="I4" s="23" t="s">
        <v>56</v>
      </c>
    </row>
    <row r="5" spans="2:9">
      <c r="B5" s="6" t="s">
        <v>0</v>
      </c>
      <c r="C5" s="7"/>
      <c r="D5" s="7" t="s">
        <v>1</v>
      </c>
      <c r="E5" s="7"/>
      <c r="F5" s="8" t="s">
        <v>2</v>
      </c>
      <c r="G5" s="7" t="s">
        <v>1</v>
      </c>
      <c r="H5" s="9" t="s">
        <v>7</v>
      </c>
      <c r="I5" s="24"/>
    </row>
    <row r="6" spans="2:9">
      <c r="B6" s="6" t="s">
        <v>4</v>
      </c>
      <c r="C6" s="7"/>
      <c r="D6" s="11"/>
      <c r="E6" s="11"/>
      <c r="F6" s="12"/>
      <c r="G6" s="10"/>
      <c r="H6" s="12"/>
      <c r="I6" s="24"/>
    </row>
    <row r="7" spans="2:9">
      <c r="B7" s="10" t="s">
        <v>45</v>
      </c>
      <c r="C7" s="11" t="s">
        <v>44</v>
      </c>
      <c r="D7" s="11">
        <v>1000</v>
      </c>
      <c r="E7" s="11" t="s">
        <v>8</v>
      </c>
      <c r="F7" s="19">
        <v>2.5</v>
      </c>
      <c r="G7" s="10">
        <v>240</v>
      </c>
      <c r="H7" s="13">
        <f t="shared" ref="H7:H18" si="0">F7/D7*G7</f>
        <v>0.6</v>
      </c>
      <c r="I7" s="13">
        <f>H7/3</f>
        <v>0.19999999999999998</v>
      </c>
    </row>
    <row r="8" spans="2:9">
      <c r="B8" s="10" t="s">
        <v>9</v>
      </c>
      <c r="C8" s="11" t="s">
        <v>44</v>
      </c>
      <c r="D8" s="22">
        <f>1000/170</f>
        <v>5.882352941176471</v>
      </c>
      <c r="E8" s="11" t="s">
        <v>6</v>
      </c>
      <c r="F8" s="19">
        <v>1.89</v>
      </c>
      <c r="G8" s="10">
        <v>1</v>
      </c>
      <c r="H8" s="13">
        <f t="shared" si="0"/>
        <v>0.32129999999999997</v>
      </c>
      <c r="I8" s="13">
        <f t="shared" ref="I8:I18" si="1">H8/3</f>
        <v>0.10709999999999999</v>
      </c>
    </row>
    <row r="9" spans="2:9">
      <c r="B9" s="10" t="s">
        <v>38</v>
      </c>
      <c r="C9" s="11" t="s">
        <v>44</v>
      </c>
      <c r="D9" s="11">
        <f>200*24</f>
        <v>4800</v>
      </c>
      <c r="E9" s="11" t="s">
        <v>5</v>
      </c>
      <c r="F9" s="19">
        <v>177.6</v>
      </c>
      <c r="G9" s="10">
        <v>115</v>
      </c>
      <c r="H9" s="13">
        <f t="shared" si="0"/>
        <v>4.2549999999999999</v>
      </c>
      <c r="I9" s="13">
        <f t="shared" si="1"/>
        <v>1.4183333333333332</v>
      </c>
    </row>
    <row r="10" spans="2:9">
      <c r="B10" s="10" t="s">
        <v>39</v>
      </c>
      <c r="C10" s="11" t="s">
        <v>44</v>
      </c>
      <c r="D10" s="11">
        <v>5000</v>
      </c>
      <c r="E10" s="11" t="s">
        <v>5</v>
      </c>
      <c r="F10" s="19">
        <v>9.4499999999999993</v>
      </c>
      <c r="G10" s="10">
        <v>400</v>
      </c>
      <c r="H10" s="13">
        <f t="shared" si="0"/>
        <v>0.75599999999999989</v>
      </c>
      <c r="I10" s="13">
        <f t="shared" si="1"/>
        <v>0.25199999999999995</v>
      </c>
    </row>
    <row r="11" spans="2:9">
      <c r="B11" s="10" t="s">
        <v>10</v>
      </c>
      <c r="C11" s="11" t="s">
        <v>40</v>
      </c>
      <c r="D11" s="11">
        <v>1000</v>
      </c>
      <c r="E11" s="11" t="s">
        <v>8</v>
      </c>
      <c r="F11" s="19">
        <v>4.03</v>
      </c>
      <c r="G11" s="10">
        <v>210</v>
      </c>
      <c r="H11" s="13">
        <f t="shared" si="0"/>
        <v>0.84630000000000016</v>
      </c>
      <c r="I11" s="13">
        <f t="shared" si="1"/>
        <v>0.28210000000000007</v>
      </c>
    </row>
    <row r="12" spans="2:9">
      <c r="B12" s="10" t="s">
        <v>11</v>
      </c>
      <c r="C12" s="11" t="s">
        <v>44</v>
      </c>
      <c r="D12" s="11">
        <v>20</v>
      </c>
      <c r="E12" s="11" t="s">
        <v>6</v>
      </c>
      <c r="F12" s="19">
        <v>8.85</v>
      </c>
      <c r="G12" s="10">
        <v>4</v>
      </c>
      <c r="H12" s="13">
        <f t="shared" si="0"/>
        <v>1.77</v>
      </c>
      <c r="I12" s="13">
        <f t="shared" si="1"/>
        <v>0.59</v>
      </c>
    </row>
    <row r="13" spans="2:9">
      <c r="B13" s="10" t="s">
        <v>14</v>
      </c>
      <c r="C13" s="21" t="s">
        <v>42</v>
      </c>
      <c r="D13" s="11">
        <v>1000</v>
      </c>
      <c r="E13" s="11" t="s">
        <v>8</v>
      </c>
      <c r="F13" s="19">
        <v>180</v>
      </c>
      <c r="G13" s="10">
        <v>20</v>
      </c>
      <c r="H13" s="13">
        <f t="shared" si="0"/>
        <v>3.5999999999999996</v>
      </c>
      <c r="I13" s="13">
        <f t="shared" si="1"/>
        <v>1.2</v>
      </c>
    </row>
    <row r="14" spans="2:9">
      <c r="B14" s="10" t="s">
        <v>41</v>
      </c>
      <c r="C14" s="11" t="s">
        <v>44</v>
      </c>
      <c r="D14" s="11">
        <v>750</v>
      </c>
      <c r="E14" s="11" t="s">
        <v>8</v>
      </c>
      <c r="F14" s="19">
        <v>5.59</v>
      </c>
      <c r="G14" s="10">
        <v>10</v>
      </c>
      <c r="H14" s="13">
        <f t="shared" si="0"/>
        <v>7.453333333333334E-2</v>
      </c>
      <c r="I14" s="13">
        <f t="shared" si="1"/>
        <v>2.4844444444444447E-2</v>
      </c>
    </row>
    <row r="15" spans="2:9">
      <c r="B15" s="10" t="s">
        <v>12</v>
      </c>
      <c r="C15" s="11" t="s">
        <v>43</v>
      </c>
      <c r="D15" s="11">
        <v>30</v>
      </c>
      <c r="E15" s="11" t="s">
        <v>5</v>
      </c>
      <c r="F15" s="19">
        <v>29.89</v>
      </c>
      <c r="G15" s="10">
        <v>2</v>
      </c>
      <c r="H15" s="13">
        <f t="shared" si="0"/>
        <v>1.9926666666666668</v>
      </c>
      <c r="I15" s="13">
        <f t="shared" si="1"/>
        <v>0.66422222222222227</v>
      </c>
    </row>
    <row r="16" spans="2:9">
      <c r="B16" s="10" t="s">
        <v>46</v>
      </c>
      <c r="C16" s="11" t="s">
        <v>44</v>
      </c>
      <c r="D16" s="11">
        <v>1000</v>
      </c>
      <c r="E16" s="11" t="s">
        <v>5</v>
      </c>
      <c r="F16" s="19">
        <v>2.99</v>
      </c>
      <c r="G16" s="10">
        <v>345</v>
      </c>
      <c r="H16" s="13">
        <f t="shared" si="0"/>
        <v>1.03155</v>
      </c>
      <c r="I16" s="13">
        <f t="shared" si="1"/>
        <v>0.34384999999999999</v>
      </c>
    </row>
    <row r="17" spans="2:9">
      <c r="B17" s="10" t="s">
        <v>47</v>
      </c>
      <c r="C17" s="11" t="s">
        <v>44</v>
      </c>
      <c r="D17" s="11">
        <v>30</v>
      </c>
      <c r="E17" s="11" t="s">
        <v>5</v>
      </c>
      <c r="F17" s="19">
        <v>1.39</v>
      </c>
      <c r="G17" s="10">
        <v>10</v>
      </c>
      <c r="H17" s="13">
        <f t="shared" si="0"/>
        <v>0.46333333333333332</v>
      </c>
      <c r="I17" s="13">
        <f t="shared" si="1"/>
        <v>0.15444444444444444</v>
      </c>
    </row>
    <row r="18" spans="2:9">
      <c r="B18" s="10" t="s">
        <v>13</v>
      </c>
      <c r="C18" s="11" t="s">
        <v>48</v>
      </c>
      <c r="D18" s="11">
        <v>1000</v>
      </c>
      <c r="E18" s="11" t="s">
        <v>5</v>
      </c>
      <c r="F18" s="19">
        <v>121</v>
      </c>
      <c r="G18" s="10">
        <v>20</v>
      </c>
      <c r="H18" s="13">
        <f t="shared" si="0"/>
        <v>2.42</v>
      </c>
      <c r="I18" s="13">
        <f t="shared" si="1"/>
        <v>0.80666666666666664</v>
      </c>
    </row>
    <row r="19" spans="2:9">
      <c r="B19" s="10"/>
      <c r="C19" s="11"/>
      <c r="D19" s="11"/>
      <c r="E19" s="11"/>
      <c r="F19" s="19"/>
      <c r="G19" s="10"/>
      <c r="H19" s="13"/>
      <c r="I19" s="13"/>
    </row>
    <row r="20" spans="2:9">
      <c r="B20" s="6" t="s">
        <v>17</v>
      </c>
      <c r="C20" s="7"/>
      <c r="D20" s="11"/>
      <c r="E20" s="11"/>
      <c r="F20" s="19"/>
      <c r="G20" s="10"/>
      <c r="H20" s="13"/>
      <c r="I20" s="13"/>
    </row>
    <row r="21" spans="2:9">
      <c r="B21" s="10" t="s">
        <v>26</v>
      </c>
      <c r="C21" s="11" t="s">
        <v>49</v>
      </c>
      <c r="D21" s="11">
        <v>750</v>
      </c>
      <c r="E21" s="11" t="s">
        <v>8</v>
      </c>
      <c r="F21" s="19">
        <v>36.9</v>
      </c>
      <c r="G21" s="10">
        <v>200</v>
      </c>
      <c r="H21" s="13">
        <f t="shared" ref="H21:H25" si="2">F21/D21*G21</f>
        <v>9.84</v>
      </c>
      <c r="I21" s="13">
        <f t="shared" ref="I21:I28" si="3">H21/3</f>
        <v>3.28</v>
      </c>
    </row>
    <row r="22" spans="2:9">
      <c r="B22" s="10" t="s">
        <v>19</v>
      </c>
      <c r="C22" s="11" t="s">
        <v>48</v>
      </c>
      <c r="D22" s="11">
        <v>2000</v>
      </c>
      <c r="E22" s="11" t="s">
        <v>5</v>
      </c>
      <c r="F22" s="19">
        <v>58.9</v>
      </c>
      <c r="G22" s="10">
        <v>750</v>
      </c>
      <c r="H22" s="13">
        <f t="shared" si="2"/>
        <v>22.087500000000002</v>
      </c>
      <c r="I22" s="13">
        <f t="shared" si="3"/>
        <v>7.3625000000000007</v>
      </c>
    </row>
    <row r="23" spans="2:9">
      <c r="B23" s="10" t="s">
        <v>15</v>
      </c>
      <c r="C23" s="11" t="s">
        <v>43</v>
      </c>
      <c r="D23" s="11">
        <v>10</v>
      </c>
      <c r="E23" s="11" t="s">
        <v>8</v>
      </c>
      <c r="F23" s="19">
        <v>23.99</v>
      </c>
      <c r="G23" s="10">
        <v>0.8</v>
      </c>
      <c r="H23" s="13">
        <f t="shared" si="2"/>
        <v>1.9192</v>
      </c>
      <c r="I23" s="13">
        <f t="shared" si="3"/>
        <v>0.63973333333333338</v>
      </c>
    </row>
    <row r="24" spans="2:9">
      <c r="B24" s="10" t="s">
        <v>16</v>
      </c>
      <c r="C24" s="11" t="s">
        <v>44</v>
      </c>
      <c r="D24" s="11">
        <v>1000</v>
      </c>
      <c r="E24" s="11" t="s">
        <v>5</v>
      </c>
      <c r="F24" s="19">
        <v>18</v>
      </c>
      <c r="G24" s="10">
        <v>250</v>
      </c>
      <c r="H24" s="13">
        <f t="shared" si="2"/>
        <v>4.5</v>
      </c>
      <c r="I24" s="13">
        <f t="shared" si="3"/>
        <v>1.5</v>
      </c>
    </row>
    <row r="25" spans="2:9">
      <c r="B25" s="10" t="s">
        <v>34</v>
      </c>
      <c r="C25" s="11" t="s">
        <v>48</v>
      </c>
      <c r="D25" s="11">
        <v>2500</v>
      </c>
      <c r="E25" s="11" t="s">
        <v>5</v>
      </c>
      <c r="F25" s="19">
        <v>219.9</v>
      </c>
      <c r="G25" s="10">
        <v>50</v>
      </c>
      <c r="H25" s="13">
        <f t="shared" si="2"/>
        <v>4.3979999999999997</v>
      </c>
      <c r="I25" s="13">
        <f t="shared" si="3"/>
        <v>1.466</v>
      </c>
    </row>
    <row r="26" spans="2:9">
      <c r="B26" s="10" t="s">
        <v>35</v>
      </c>
      <c r="C26" s="11" t="s">
        <v>50</v>
      </c>
      <c r="D26" s="11">
        <v>3100</v>
      </c>
      <c r="E26" s="11" t="s">
        <v>5</v>
      </c>
      <c r="F26" s="19">
        <v>80</v>
      </c>
      <c r="G26" s="10">
        <v>150</v>
      </c>
      <c r="H26" s="13">
        <f t="shared" ref="H26:H28" si="4">F26/D26*G26</f>
        <v>3.870967741935484</v>
      </c>
      <c r="I26" s="13">
        <f t="shared" si="3"/>
        <v>1.2903225806451613</v>
      </c>
    </row>
    <row r="27" spans="2:9">
      <c r="B27" s="10" t="s">
        <v>36</v>
      </c>
      <c r="C27" s="11" t="s">
        <v>51</v>
      </c>
      <c r="D27" s="11">
        <v>100</v>
      </c>
      <c r="E27" s="11" t="s">
        <v>5</v>
      </c>
      <c r="F27" s="19">
        <v>8</v>
      </c>
      <c r="G27" s="10">
        <v>150</v>
      </c>
      <c r="H27" s="13">
        <f t="shared" si="4"/>
        <v>12</v>
      </c>
      <c r="I27" s="13">
        <f t="shared" si="3"/>
        <v>4</v>
      </c>
    </row>
    <row r="28" spans="2:9">
      <c r="B28" s="10" t="s">
        <v>37</v>
      </c>
      <c r="C28" s="11" t="s">
        <v>52</v>
      </c>
      <c r="D28" s="11">
        <v>1000</v>
      </c>
      <c r="E28" s="11" t="s">
        <v>5</v>
      </c>
      <c r="F28" s="19">
        <v>73.47</v>
      </c>
      <c r="G28" s="10">
        <v>150</v>
      </c>
      <c r="H28" s="13">
        <f t="shared" si="4"/>
        <v>11.020499999999998</v>
      </c>
      <c r="I28" s="13">
        <f t="shared" si="3"/>
        <v>3.6734999999999993</v>
      </c>
    </row>
    <row r="29" spans="2:9">
      <c r="B29" s="6"/>
      <c r="C29" s="7"/>
      <c r="D29" s="11"/>
      <c r="E29" s="11"/>
      <c r="F29" s="19"/>
      <c r="G29" s="10"/>
      <c r="H29" s="13"/>
      <c r="I29" s="13"/>
    </row>
    <row r="30" spans="2:9">
      <c r="B30" s="6" t="s">
        <v>18</v>
      </c>
      <c r="C30" s="7"/>
      <c r="D30" s="11"/>
      <c r="E30" s="11"/>
      <c r="F30" s="19"/>
      <c r="G30" s="10"/>
      <c r="H30" s="13"/>
      <c r="I30" s="13"/>
    </row>
    <row r="31" spans="2:9">
      <c r="B31" s="10" t="s">
        <v>20</v>
      </c>
      <c r="C31" s="11" t="s">
        <v>48</v>
      </c>
      <c r="D31" s="11">
        <v>3</v>
      </c>
      <c r="E31" s="11" t="s">
        <v>21</v>
      </c>
      <c r="F31" s="19">
        <f>3*4.1</f>
        <v>12.299999999999999</v>
      </c>
      <c r="G31" s="10">
        <v>3</v>
      </c>
      <c r="H31" s="13">
        <f t="shared" ref="H31:H34" si="5">F31/D31*G31</f>
        <v>12.299999999999999</v>
      </c>
      <c r="I31" s="13">
        <f t="shared" ref="I31:I35" si="6">H31/3</f>
        <v>4.0999999999999996</v>
      </c>
    </row>
    <row r="32" spans="2:9">
      <c r="B32" s="10" t="s">
        <v>22</v>
      </c>
      <c r="C32" s="11" t="s">
        <v>48</v>
      </c>
      <c r="D32" s="11">
        <v>5</v>
      </c>
      <c r="E32" s="11" t="s">
        <v>6</v>
      </c>
      <c r="F32" s="19">
        <v>31.99</v>
      </c>
      <c r="G32" s="10">
        <v>3</v>
      </c>
      <c r="H32" s="13">
        <f t="shared" si="5"/>
        <v>19.193999999999999</v>
      </c>
      <c r="I32" s="13">
        <f t="shared" si="6"/>
        <v>6.3979999999999997</v>
      </c>
    </row>
    <row r="33" spans="2:9">
      <c r="B33" s="10" t="s">
        <v>23</v>
      </c>
      <c r="C33" s="11" t="s">
        <v>48</v>
      </c>
      <c r="D33" s="11">
        <f>10*100</f>
        <v>1000</v>
      </c>
      <c r="E33" s="11" t="s">
        <v>24</v>
      </c>
      <c r="F33" s="19">
        <v>11.8</v>
      </c>
      <c r="G33" s="10">
        <v>210</v>
      </c>
      <c r="H33" s="13">
        <f t="shared" si="5"/>
        <v>2.4780000000000002</v>
      </c>
      <c r="I33" s="13">
        <f t="shared" si="6"/>
        <v>0.82600000000000007</v>
      </c>
    </row>
    <row r="34" spans="2:9">
      <c r="B34" s="10" t="s">
        <v>32</v>
      </c>
      <c r="C34" s="11" t="s">
        <v>53</v>
      </c>
      <c r="D34" s="11">
        <f>50*100</f>
        <v>5000</v>
      </c>
      <c r="E34" s="11" t="s">
        <v>24</v>
      </c>
      <c r="F34" s="19">
        <v>11.57</v>
      </c>
      <c r="G34" s="10">
        <f>(28+28+20)*4</f>
        <v>304</v>
      </c>
      <c r="H34" s="13">
        <f t="shared" si="5"/>
        <v>0.70345600000000008</v>
      </c>
      <c r="I34" s="13">
        <f t="shared" si="6"/>
        <v>0.23448533333333335</v>
      </c>
    </row>
    <row r="35" spans="2:9">
      <c r="B35" s="10" t="s">
        <v>33</v>
      </c>
      <c r="C35" s="11" t="s">
        <v>44</v>
      </c>
      <c r="D35" s="11">
        <v>5</v>
      </c>
      <c r="E35" s="11" t="s">
        <v>6</v>
      </c>
      <c r="F35" s="19">
        <v>1.85</v>
      </c>
      <c r="G35" s="10">
        <v>3</v>
      </c>
      <c r="H35" s="13">
        <f t="shared" ref="H35" si="7">F35/D35*G35</f>
        <v>1.1099999999999999</v>
      </c>
      <c r="I35" s="13">
        <f t="shared" si="6"/>
        <v>0.36999999999999994</v>
      </c>
    </row>
    <row r="36" spans="2:9">
      <c r="B36" s="10"/>
      <c r="C36" s="11"/>
      <c r="D36" s="11"/>
      <c r="E36" s="11"/>
      <c r="F36" s="19"/>
      <c r="G36" s="10"/>
      <c r="H36" s="13"/>
      <c r="I36" s="13"/>
    </row>
    <row r="37" spans="2:9">
      <c r="B37" s="10" t="s">
        <v>29</v>
      </c>
      <c r="C37" s="11"/>
      <c r="D37" s="11"/>
      <c r="E37" s="11"/>
      <c r="F37" s="19"/>
      <c r="G37" s="10"/>
      <c r="H37" s="13">
        <f>SUM(H7:H35)</f>
        <v>123.55230707526881</v>
      </c>
      <c r="I37" s="13">
        <f>SUM(I7:I35)</f>
        <v>41.18410235842294</v>
      </c>
    </row>
    <row r="38" spans="2:9">
      <c r="B38" s="10" t="s">
        <v>27</v>
      </c>
      <c r="C38" s="11"/>
      <c r="D38" s="11"/>
      <c r="E38" s="11"/>
      <c r="F38" s="19"/>
      <c r="G38" s="20">
        <v>0.15</v>
      </c>
      <c r="H38" s="13">
        <f>H37*G38</f>
        <v>18.532846061290321</v>
      </c>
      <c r="I38" s="13">
        <f>I37*G38</f>
        <v>6.1776153537634411</v>
      </c>
    </row>
    <row r="39" spans="2:9">
      <c r="B39" s="10" t="s">
        <v>28</v>
      </c>
      <c r="C39" s="11"/>
      <c r="D39" s="11"/>
      <c r="E39" s="11"/>
      <c r="F39" s="19"/>
      <c r="G39" s="10"/>
      <c r="H39" s="13">
        <f>18*3</f>
        <v>54</v>
      </c>
      <c r="I39" s="13">
        <f>18</f>
        <v>18</v>
      </c>
    </row>
    <row r="40" spans="2:9">
      <c r="B40" s="6" t="s">
        <v>30</v>
      </c>
      <c r="C40" s="7"/>
      <c r="D40" s="11"/>
      <c r="E40" s="11"/>
      <c r="F40" s="19"/>
      <c r="G40" s="10"/>
      <c r="H40" s="13">
        <f>H37+H38+H39</f>
        <v>196.08515313655914</v>
      </c>
      <c r="I40" s="13"/>
    </row>
    <row r="41" spans="2:9">
      <c r="B41" s="6" t="s">
        <v>31</v>
      </c>
      <c r="C41" s="7"/>
      <c r="D41" s="11"/>
      <c r="E41" s="11"/>
      <c r="F41" s="19"/>
      <c r="G41" s="10"/>
      <c r="H41" s="13"/>
      <c r="I41" s="13">
        <f>H40/3</f>
        <v>65.361717712186376</v>
      </c>
    </row>
    <row r="42" spans="2:9">
      <c r="B42" s="10"/>
      <c r="C42" s="11"/>
      <c r="D42" s="11"/>
      <c r="E42" s="11"/>
      <c r="F42" s="19"/>
      <c r="G42" s="10"/>
      <c r="H42" s="13"/>
      <c r="I42" s="13"/>
    </row>
    <row r="43" spans="2:9">
      <c r="B43" s="10" t="s">
        <v>25</v>
      </c>
      <c r="C43" s="11"/>
      <c r="D43" s="11"/>
      <c r="E43" s="11"/>
      <c r="F43" s="19"/>
      <c r="G43" s="10"/>
      <c r="H43" s="13"/>
      <c r="I43" s="13">
        <v>90</v>
      </c>
    </row>
    <row r="44" spans="2:9">
      <c r="B44" s="10" t="s">
        <v>54</v>
      </c>
      <c r="C44" s="11"/>
      <c r="D44" s="11"/>
      <c r="E44" s="11"/>
      <c r="F44" s="19"/>
      <c r="G44" s="10"/>
      <c r="H44" s="13"/>
      <c r="I44" s="13">
        <f>I43-I41</f>
        <v>24.638282287813624</v>
      </c>
    </row>
    <row r="45" spans="2:9" ht="16" thickBot="1">
      <c r="B45" s="14"/>
      <c r="C45" s="15"/>
      <c r="D45" s="15"/>
      <c r="E45" s="15"/>
      <c r="F45" s="16"/>
      <c r="G45" s="14"/>
      <c r="H45" s="17"/>
      <c r="I45" s="25"/>
    </row>
    <row r="46" spans="2:9" s="18" customFormat="1" ht="13">
      <c r="B46" s="29"/>
      <c r="C46" s="29"/>
      <c r="D46" s="29"/>
      <c r="E46" s="29"/>
      <c r="F46" s="29"/>
      <c r="G46" s="29"/>
      <c r="H46" s="29"/>
    </row>
    <row r="47" spans="2:9">
      <c r="B47" s="31" t="s">
        <v>59</v>
      </c>
    </row>
    <row r="48" spans="2:9">
      <c r="B48" s="31" t="s">
        <v>60</v>
      </c>
    </row>
    <row r="49" spans="2:2">
      <c r="B49" s="31" t="s">
        <v>61</v>
      </c>
    </row>
  </sheetData>
  <mergeCells count="4">
    <mergeCell ref="B1:H1"/>
    <mergeCell ref="G4:H4"/>
    <mergeCell ref="B46:H46"/>
    <mergeCell ref="B2:H2"/>
  </mergeCells>
  <phoneticPr fontId="7" type="noConversion"/>
  <pageMargins left="0.75000000000000011" right="0.75000000000000011" top="1" bottom="1" header="0.5" footer="0.5"/>
  <headerFooter>
    <oddHeader>&amp;L&amp;"Calibri,Regular"&amp;K000000Logotipo&amp;C&amp;"Calibri,Regular"&amp;K000000Nome da Empresa_x000D_CNPJ_x000D_Endereço comercial _x000D_</oddHeader>
    <oddFooter>&amp;L&amp;"Calibri,Regular"&amp;K000000Ficha Técnica&amp;C&amp;"Calibri,Regular"&amp;K000000Nome do Produto&amp;R&amp;"Calibri,Regular"&amp;K000000&amp;P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B1:I46"/>
  <sheetViews>
    <sheetView zoomScale="125" zoomScaleNormal="125" zoomScalePageLayoutView="125" workbookViewId="0">
      <selection activeCell="B3" sqref="B3"/>
    </sheetView>
  </sheetViews>
  <sheetFormatPr baseColWidth="10" defaultRowHeight="15" x14ac:dyDescent="0"/>
  <cols>
    <col min="1" max="1" width="4.5" customWidth="1"/>
    <col min="2" max="2" width="45.6640625" bestFit="1" customWidth="1"/>
    <col min="3" max="3" width="13.83203125" style="2" customWidth="1"/>
    <col min="4" max="4" width="11.6640625" style="2" bestFit="1" customWidth="1"/>
    <col min="5" max="5" width="5" style="2" bestFit="1" customWidth="1"/>
    <col min="6" max="6" width="13.6640625" customWidth="1"/>
    <col min="7" max="7" width="7.1640625" customWidth="1"/>
    <col min="8" max="8" width="10.1640625" bestFit="1" customWidth="1"/>
    <col min="9" max="9" width="10" customWidth="1"/>
    <col min="13" max="13" width="129.5" bestFit="1" customWidth="1"/>
  </cols>
  <sheetData>
    <row r="1" spans="2:9" ht="21">
      <c r="B1" s="26" t="s">
        <v>3</v>
      </c>
      <c r="C1" s="26"/>
      <c r="D1" s="26"/>
      <c r="E1" s="26"/>
      <c r="F1" s="26"/>
      <c r="G1" s="26"/>
      <c r="H1" s="26"/>
    </row>
    <row r="2" spans="2:9" ht="21">
      <c r="B2" s="30" t="s">
        <v>58</v>
      </c>
      <c r="C2" s="30"/>
      <c r="D2" s="30"/>
      <c r="E2" s="30"/>
      <c r="F2" s="30"/>
      <c r="G2" s="30"/>
      <c r="H2" s="30"/>
    </row>
    <row r="3" spans="2:9" ht="10" customHeight="1" thickBot="1"/>
    <row r="4" spans="2:9" s="1" customFormat="1" ht="34" customHeight="1">
      <c r="B4" s="3"/>
      <c r="C4" s="4"/>
      <c r="D4" s="4"/>
      <c r="E4" s="4"/>
      <c r="F4" s="5"/>
      <c r="G4" s="27" t="s">
        <v>55</v>
      </c>
      <c r="H4" s="28"/>
      <c r="I4" s="23" t="s">
        <v>56</v>
      </c>
    </row>
    <row r="5" spans="2:9">
      <c r="B5" s="6" t="s">
        <v>0</v>
      </c>
      <c r="C5" s="7"/>
      <c r="D5" s="7" t="s">
        <v>1</v>
      </c>
      <c r="E5" s="7"/>
      <c r="F5" s="8" t="s">
        <v>2</v>
      </c>
      <c r="G5" s="7" t="s">
        <v>1</v>
      </c>
      <c r="H5" s="9" t="s">
        <v>7</v>
      </c>
      <c r="I5" s="24"/>
    </row>
    <row r="6" spans="2:9">
      <c r="B6" s="6" t="s">
        <v>4</v>
      </c>
      <c r="C6" s="7"/>
      <c r="D6" s="11"/>
      <c r="E6" s="11"/>
      <c r="F6" s="12"/>
      <c r="G6" s="10"/>
      <c r="H6" s="12"/>
      <c r="I6" s="24"/>
    </row>
    <row r="7" spans="2:9">
      <c r="B7" s="10"/>
      <c r="C7" s="11"/>
      <c r="D7" s="11"/>
      <c r="E7" s="11"/>
      <c r="F7" s="19"/>
      <c r="G7" s="10"/>
      <c r="H7" s="13" t="e">
        <f t="shared" ref="H7:H18" si="0">F7/D7*G7</f>
        <v>#DIV/0!</v>
      </c>
      <c r="I7" s="13" t="e">
        <f>H7/3</f>
        <v>#DIV/0!</v>
      </c>
    </row>
    <row r="8" spans="2:9">
      <c r="B8" s="10"/>
      <c r="C8" s="11"/>
      <c r="D8" s="22"/>
      <c r="E8" s="11"/>
      <c r="F8" s="19"/>
      <c r="G8" s="10"/>
      <c r="H8" s="13" t="e">
        <f t="shared" si="0"/>
        <v>#DIV/0!</v>
      </c>
      <c r="I8" s="13" t="e">
        <f t="shared" ref="I8:I18" si="1">H8/3</f>
        <v>#DIV/0!</v>
      </c>
    </row>
    <row r="9" spans="2:9">
      <c r="B9" s="10"/>
      <c r="C9" s="11"/>
      <c r="D9" s="11"/>
      <c r="E9" s="11"/>
      <c r="F9" s="19"/>
      <c r="G9" s="10"/>
      <c r="H9" s="13" t="e">
        <f t="shared" si="0"/>
        <v>#DIV/0!</v>
      </c>
      <c r="I9" s="13" t="e">
        <f t="shared" si="1"/>
        <v>#DIV/0!</v>
      </c>
    </row>
    <row r="10" spans="2:9">
      <c r="B10" s="10"/>
      <c r="C10" s="11"/>
      <c r="D10" s="11"/>
      <c r="E10" s="11"/>
      <c r="F10" s="19"/>
      <c r="G10" s="10"/>
      <c r="H10" s="13" t="e">
        <f t="shared" si="0"/>
        <v>#DIV/0!</v>
      </c>
      <c r="I10" s="13" t="e">
        <f t="shared" si="1"/>
        <v>#DIV/0!</v>
      </c>
    </row>
    <row r="11" spans="2:9">
      <c r="B11" s="10"/>
      <c r="C11" s="11"/>
      <c r="D11" s="11"/>
      <c r="E11" s="11"/>
      <c r="F11" s="19"/>
      <c r="G11" s="10"/>
      <c r="H11" s="13" t="e">
        <f t="shared" si="0"/>
        <v>#DIV/0!</v>
      </c>
      <c r="I11" s="13" t="e">
        <f t="shared" si="1"/>
        <v>#DIV/0!</v>
      </c>
    </row>
    <row r="12" spans="2:9">
      <c r="B12" s="10"/>
      <c r="C12" s="11"/>
      <c r="D12" s="11"/>
      <c r="E12" s="11"/>
      <c r="F12" s="19"/>
      <c r="G12" s="10"/>
      <c r="H12" s="13" t="e">
        <f t="shared" si="0"/>
        <v>#DIV/0!</v>
      </c>
      <c r="I12" s="13" t="e">
        <f t="shared" si="1"/>
        <v>#DIV/0!</v>
      </c>
    </row>
    <row r="13" spans="2:9">
      <c r="B13" s="10"/>
      <c r="C13" s="21"/>
      <c r="D13" s="11"/>
      <c r="E13" s="11"/>
      <c r="F13" s="19"/>
      <c r="G13" s="10"/>
      <c r="H13" s="13" t="e">
        <f t="shared" si="0"/>
        <v>#DIV/0!</v>
      </c>
      <c r="I13" s="13" t="e">
        <f t="shared" si="1"/>
        <v>#DIV/0!</v>
      </c>
    </row>
    <row r="14" spans="2:9">
      <c r="B14" s="10"/>
      <c r="C14" s="11"/>
      <c r="D14" s="11"/>
      <c r="E14" s="11"/>
      <c r="F14" s="19"/>
      <c r="G14" s="10"/>
      <c r="H14" s="13" t="e">
        <f t="shared" si="0"/>
        <v>#DIV/0!</v>
      </c>
      <c r="I14" s="13" t="e">
        <f t="shared" si="1"/>
        <v>#DIV/0!</v>
      </c>
    </row>
    <row r="15" spans="2:9">
      <c r="B15" s="10"/>
      <c r="C15" s="11"/>
      <c r="D15" s="11"/>
      <c r="E15" s="11"/>
      <c r="F15" s="19"/>
      <c r="G15" s="10"/>
      <c r="H15" s="13" t="e">
        <f t="shared" si="0"/>
        <v>#DIV/0!</v>
      </c>
      <c r="I15" s="13" t="e">
        <f t="shared" si="1"/>
        <v>#DIV/0!</v>
      </c>
    </row>
    <row r="16" spans="2:9">
      <c r="B16" s="10"/>
      <c r="C16" s="11"/>
      <c r="D16" s="11"/>
      <c r="E16" s="11"/>
      <c r="F16" s="19"/>
      <c r="G16" s="10"/>
      <c r="H16" s="13" t="e">
        <f t="shared" si="0"/>
        <v>#DIV/0!</v>
      </c>
      <c r="I16" s="13" t="e">
        <f t="shared" si="1"/>
        <v>#DIV/0!</v>
      </c>
    </row>
    <row r="17" spans="2:9">
      <c r="B17" s="10"/>
      <c r="C17" s="11"/>
      <c r="D17" s="11"/>
      <c r="E17" s="11"/>
      <c r="F17" s="19"/>
      <c r="G17" s="10"/>
      <c r="H17" s="13" t="e">
        <f t="shared" si="0"/>
        <v>#DIV/0!</v>
      </c>
      <c r="I17" s="13" t="e">
        <f t="shared" si="1"/>
        <v>#DIV/0!</v>
      </c>
    </row>
    <row r="18" spans="2:9">
      <c r="B18" s="10"/>
      <c r="C18" s="11"/>
      <c r="D18" s="11"/>
      <c r="E18" s="11"/>
      <c r="F18" s="19"/>
      <c r="G18" s="10"/>
      <c r="H18" s="13" t="e">
        <f t="shared" si="0"/>
        <v>#DIV/0!</v>
      </c>
      <c r="I18" s="13" t="e">
        <f t="shared" si="1"/>
        <v>#DIV/0!</v>
      </c>
    </row>
    <row r="19" spans="2:9">
      <c r="B19" s="10"/>
      <c r="C19" s="11"/>
      <c r="D19" s="11"/>
      <c r="E19" s="11"/>
      <c r="F19" s="19"/>
      <c r="G19" s="10"/>
      <c r="H19" s="13"/>
      <c r="I19" s="13"/>
    </row>
    <row r="20" spans="2:9">
      <c r="B20" s="6" t="s">
        <v>17</v>
      </c>
      <c r="C20" s="7"/>
      <c r="D20" s="11"/>
      <c r="E20" s="11"/>
      <c r="F20" s="19"/>
      <c r="G20" s="10"/>
      <c r="H20" s="13"/>
      <c r="I20" s="13"/>
    </row>
    <row r="21" spans="2:9">
      <c r="B21" s="10"/>
      <c r="C21" s="11"/>
      <c r="D21" s="11"/>
      <c r="E21" s="11"/>
      <c r="F21" s="19"/>
      <c r="G21" s="10"/>
      <c r="H21" s="13" t="e">
        <f t="shared" ref="H21:H28" si="2">F21/D21*G21</f>
        <v>#DIV/0!</v>
      </c>
      <c r="I21" s="13" t="e">
        <f t="shared" ref="I21:I28" si="3">H21/3</f>
        <v>#DIV/0!</v>
      </c>
    </row>
    <row r="22" spans="2:9">
      <c r="B22" s="10"/>
      <c r="C22" s="11"/>
      <c r="D22" s="11"/>
      <c r="E22" s="11"/>
      <c r="F22" s="19"/>
      <c r="G22" s="10"/>
      <c r="H22" s="13" t="e">
        <f t="shared" si="2"/>
        <v>#DIV/0!</v>
      </c>
      <c r="I22" s="13" t="e">
        <f t="shared" si="3"/>
        <v>#DIV/0!</v>
      </c>
    </row>
    <row r="23" spans="2:9">
      <c r="B23" s="10"/>
      <c r="C23" s="11"/>
      <c r="D23" s="11"/>
      <c r="E23" s="11"/>
      <c r="F23" s="19"/>
      <c r="G23" s="10"/>
      <c r="H23" s="13" t="e">
        <f t="shared" si="2"/>
        <v>#DIV/0!</v>
      </c>
      <c r="I23" s="13" t="e">
        <f t="shared" si="3"/>
        <v>#DIV/0!</v>
      </c>
    </row>
    <row r="24" spans="2:9">
      <c r="B24" s="10"/>
      <c r="C24" s="11"/>
      <c r="D24" s="11"/>
      <c r="E24" s="11"/>
      <c r="F24" s="19"/>
      <c r="G24" s="10"/>
      <c r="H24" s="13" t="e">
        <f t="shared" si="2"/>
        <v>#DIV/0!</v>
      </c>
      <c r="I24" s="13" t="e">
        <f t="shared" si="3"/>
        <v>#DIV/0!</v>
      </c>
    </row>
    <row r="25" spans="2:9">
      <c r="B25" s="10"/>
      <c r="C25" s="11"/>
      <c r="D25" s="11"/>
      <c r="E25" s="11"/>
      <c r="F25" s="19"/>
      <c r="G25" s="10"/>
      <c r="H25" s="13" t="e">
        <f t="shared" si="2"/>
        <v>#DIV/0!</v>
      </c>
      <c r="I25" s="13" t="e">
        <f t="shared" si="3"/>
        <v>#DIV/0!</v>
      </c>
    </row>
    <row r="26" spans="2:9">
      <c r="B26" s="10"/>
      <c r="C26" s="11"/>
      <c r="D26" s="11"/>
      <c r="E26" s="11"/>
      <c r="F26" s="19"/>
      <c r="G26" s="10"/>
      <c r="H26" s="13" t="e">
        <f t="shared" si="2"/>
        <v>#DIV/0!</v>
      </c>
      <c r="I26" s="13" t="e">
        <f t="shared" si="3"/>
        <v>#DIV/0!</v>
      </c>
    </row>
    <row r="27" spans="2:9">
      <c r="B27" s="10"/>
      <c r="C27" s="11"/>
      <c r="D27" s="11"/>
      <c r="E27" s="11"/>
      <c r="F27" s="19"/>
      <c r="G27" s="10"/>
      <c r="H27" s="13" t="e">
        <f t="shared" si="2"/>
        <v>#DIV/0!</v>
      </c>
      <c r="I27" s="13" t="e">
        <f t="shared" si="3"/>
        <v>#DIV/0!</v>
      </c>
    </row>
    <row r="28" spans="2:9">
      <c r="B28" s="10"/>
      <c r="C28" s="11"/>
      <c r="D28" s="11"/>
      <c r="E28" s="11"/>
      <c r="F28" s="19"/>
      <c r="G28" s="10"/>
      <c r="H28" s="13" t="e">
        <f t="shared" si="2"/>
        <v>#DIV/0!</v>
      </c>
      <c r="I28" s="13" t="e">
        <f t="shared" si="3"/>
        <v>#DIV/0!</v>
      </c>
    </row>
    <row r="29" spans="2:9">
      <c r="B29" s="6"/>
      <c r="C29" s="7"/>
      <c r="D29" s="11"/>
      <c r="E29" s="11"/>
      <c r="F29" s="19"/>
      <c r="G29" s="10"/>
      <c r="H29" s="13"/>
      <c r="I29" s="13"/>
    </row>
    <row r="30" spans="2:9">
      <c r="B30" s="6" t="s">
        <v>18</v>
      </c>
      <c r="C30" s="7"/>
      <c r="D30" s="11"/>
      <c r="E30" s="11"/>
      <c r="F30" s="19"/>
      <c r="G30" s="10"/>
      <c r="H30" s="13"/>
      <c r="I30" s="13"/>
    </row>
    <row r="31" spans="2:9">
      <c r="B31" s="10"/>
      <c r="C31" s="11"/>
      <c r="D31" s="11"/>
      <c r="E31" s="11"/>
      <c r="F31" s="19"/>
      <c r="G31" s="10"/>
      <c r="H31" s="13" t="e">
        <f t="shared" ref="H31:H35" si="4">F31/D31*G31</f>
        <v>#DIV/0!</v>
      </c>
      <c r="I31" s="13" t="e">
        <f t="shared" ref="I31:I35" si="5">H31/3</f>
        <v>#DIV/0!</v>
      </c>
    </row>
    <row r="32" spans="2:9">
      <c r="B32" s="10"/>
      <c r="C32" s="11"/>
      <c r="D32" s="11"/>
      <c r="E32" s="11"/>
      <c r="F32" s="19"/>
      <c r="G32" s="10"/>
      <c r="H32" s="13" t="e">
        <f t="shared" si="4"/>
        <v>#DIV/0!</v>
      </c>
      <c r="I32" s="13" t="e">
        <f t="shared" si="5"/>
        <v>#DIV/0!</v>
      </c>
    </row>
    <row r="33" spans="2:9">
      <c r="B33" s="10"/>
      <c r="C33" s="11"/>
      <c r="D33" s="11"/>
      <c r="E33" s="11"/>
      <c r="F33" s="19"/>
      <c r="G33" s="10"/>
      <c r="H33" s="13" t="e">
        <f t="shared" si="4"/>
        <v>#DIV/0!</v>
      </c>
      <c r="I33" s="13" t="e">
        <f t="shared" si="5"/>
        <v>#DIV/0!</v>
      </c>
    </row>
    <row r="34" spans="2:9">
      <c r="B34" s="10"/>
      <c r="C34" s="11"/>
      <c r="D34" s="11"/>
      <c r="E34" s="11"/>
      <c r="F34" s="19"/>
      <c r="G34" s="10"/>
      <c r="H34" s="13" t="e">
        <f t="shared" si="4"/>
        <v>#DIV/0!</v>
      </c>
      <c r="I34" s="13" t="e">
        <f t="shared" si="5"/>
        <v>#DIV/0!</v>
      </c>
    </row>
    <row r="35" spans="2:9">
      <c r="B35" s="10"/>
      <c r="C35" s="11"/>
      <c r="D35" s="11"/>
      <c r="E35" s="11"/>
      <c r="F35" s="19"/>
      <c r="G35" s="10"/>
      <c r="H35" s="13" t="e">
        <f t="shared" si="4"/>
        <v>#DIV/0!</v>
      </c>
      <c r="I35" s="13" t="e">
        <f t="shared" si="5"/>
        <v>#DIV/0!</v>
      </c>
    </row>
    <row r="36" spans="2:9">
      <c r="B36" s="10"/>
      <c r="C36" s="11"/>
      <c r="D36" s="11"/>
      <c r="E36" s="11"/>
      <c r="F36" s="19"/>
      <c r="G36" s="10"/>
      <c r="H36" s="13"/>
      <c r="I36" s="13"/>
    </row>
    <row r="37" spans="2:9">
      <c r="B37" s="10" t="s">
        <v>29</v>
      </c>
      <c r="C37" s="11"/>
      <c r="D37" s="11"/>
      <c r="E37" s="11"/>
      <c r="F37" s="19"/>
      <c r="G37" s="10"/>
      <c r="H37" s="13" t="e">
        <f>SUM(H7:H35)</f>
        <v>#DIV/0!</v>
      </c>
      <c r="I37" s="13" t="e">
        <f>SUM(I7:I35)</f>
        <v>#DIV/0!</v>
      </c>
    </row>
    <row r="38" spans="2:9">
      <c r="B38" s="10" t="s">
        <v>27</v>
      </c>
      <c r="C38" s="11"/>
      <c r="D38" s="11"/>
      <c r="E38" s="11"/>
      <c r="F38" s="19"/>
      <c r="G38" s="20">
        <v>0.15</v>
      </c>
      <c r="H38" s="13" t="e">
        <f>H37*G38</f>
        <v>#DIV/0!</v>
      </c>
      <c r="I38" s="13" t="e">
        <f>I37*G38</f>
        <v>#DIV/0!</v>
      </c>
    </row>
    <row r="39" spans="2:9">
      <c r="B39" s="10" t="s">
        <v>28</v>
      </c>
      <c r="C39" s="11"/>
      <c r="D39" s="11"/>
      <c r="E39" s="11"/>
      <c r="F39" s="19"/>
      <c r="G39" s="10"/>
      <c r="H39" s="13">
        <f>18*3</f>
        <v>54</v>
      </c>
      <c r="I39" s="13">
        <f>18</f>
        <v>18</v>
      </c>
    </row>
    <row r="40" spans="2:9">
      <c r="B40" s="6" t="s">
        <v>30</v>
      </c>
      <c r="C40" s="7"/>
      <c r="D40" s="11"/>
      <c r="E40" s="11"/>
      <c r="F40" s="19"/>
      <c r="G40" s="10"/>
      <c r="H40" s="13" t="e">
        <f>H37+H38+H39</f>
        <v>#DIV/0!</v>
      </c>
      <c r="I40" s="13"/>
    </row>
    <row r="41" spans="2:9">
      <c r="B41" s="6" t="s">
        <v>31</v>
      </c>
      <c r="C41" s="7"/>
      <c r="D41" s="11"/>
      <c r="E41" s="11"/>
      <c r="F41" s="19"/>
      <c r="G41" s="10"/>
      <c r="H41" s="13"/>
      <c r="I41" s="13" t="e">
        <f>H40/3</f>
        <v>#DIV/0!</v>
      </c>
    </row>
    <row r="42" spans="2:9">
      <c r="B42" s="10"/>
      <c r="C42" s="11"/>
      <c r="D42" s="11"/>
      <c r="E42" s="11"/>
      <c r="F42" s="19"/>
      <c r="G42" s="10"/>
      <c r="H42" s="13"/>
      <c r="I42" s="13"/>
    </row>
    <row r="43" spans="2:9">
      <c r="B43" s="10" t="s">
        <v>25</v>
      </c>
      <c r="C43" s="11"/>
      <c r="D43" s="11"/>
      <c r="E43" s="11"/>
      <c r="F43" s="19"/>
      <c r="G43" s="10"/>
      <c r="H43" s="13"/>
      <c r="I43" s="13">
        <v>90</v>
      </c>
    </row>
    <row r="44" spans="2:9">
      <c r="B44" s="10" t="s">
        <v>54</v>
      </c>
      <c r="C44" s="11"/>
      <c r="D44" s="11"/>
      <c r="E44" s="11"/>
      <c r="F44" s="19"/>
      <c r="G44" s="10"/>
      <c r="H44" s="13"/>
      <c r="I44" s="13" t="e">
        <f>I43-I41</f>
        <v>#DIV/0!</v>
      </c>
    </row>
    <row r="45" spans="2:9" ht="16" thickBot="1">
      <c r="B45" s="14"/>
      <c r="C45" s="15"/>
      <c r="D45" s="15"/>
      <c r="E45" s="15"/>
      <c r="F45" s="16"/>
      <c r="G45" s="14"/>
      <c r="H45" s="17"/>
      <c r="I45" s="25"/>
    </row>
    <row r="46" spans="2:9" s="18" customFormat="1" ht="13">
      <c r="B46" s="29"/>
      <c r="C46" s="29"/>
      <c r="D46" s="29"/>
      <c r="E46" s="29"/>
      <c r="F46" s="29"/>
      <c r="G46" s="29"/>
      <c r="H46" s="29"/>
    </row>
  </sheetData>
  <mergeCells count="4">
    <mergeCell ref="B1:H1"/>
    <mergeCell ref="B2:H2"/>
    <mergeCell ref="G4:H4"/>
    <mergeCell ref="B46:H46"/>
  </mergeCells>
  <pageMargins left="0.75000000000000011" right="0.75000000000000011" top="1" bottom="1" header="0.5" footer="0.5"/>
  <headerFooter>
    <oddHeader>&amp;L&amp;"Calibri,Regular"&amp;K000000Logotipo&amp;C&amp;"Calibri,Regular"&amp;K000000Nome da Empresa_x000D_CNPJ_x000D_Endereço comercial _x000D_</oddHeader>
    <oddFooter>&amp;L&amp;"Calibri,Regular"&amp;K000000Ficha Técnica&amp;C&amp;"Calibri,Regular"&amp;K000000Nome do Produto&amp;R&amp;"Calibri,Regular"&amp;K000000&amp;P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FichaTec_Bolo de Natal</vt:lpstr>
      <vt:lpstr>FichaTec_Modelo em branco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Trolezi</dc:creator>
  <cp:lastModifiedBy>Danielle Trolezi</cp:lastModifiedBy>
  <cp:lastPrinted>2019-08-08T22:26:56Z</cp:lastPrinted>
  <dcterms:created xsi:type="dcterms:W3CDTF">2017-01-18T16:21:17Z</dcterms:created>
  <dcterms:modified xsi:type="dcterms:W3CDTF">2020-01-17T19:51:09Z</dcterms:modified>
</cp:coreProperties>
</file>